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rles\Desktop\L3\L3 Période 2\3P024 Projet en Autonomie\"/>
    </mc:Choice>
  </mc:AlternateContent>
  <bookViews>
    <workbookView xWindow="0" yWindow="0" windowWidth="20490" windowHeight="8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  <c r="L6" i="1"/>
  <c r="L8" i="1" s="1"/>
  <c r="D3" i="1"/>
  <c r="F3" i="1" s="1"/>
  <c r="D4" i="1"/>
  <c r="F4" i="1" s="1"/>
  <c r="D5" i="1"/>
  <c r="F5" i="1" s="1"/>
  <c r="D6" i="1"/>
  <c r="F6" i="1" s="1"/>
  <c r="D7" i="1"/>
  <c r="F7" i="1" s="1"/>
  <c r="D8" i="1"/>
  <c r="P8" i="1" s="1"/>
  <c r="D9" i="1"/>
  <c r="F9" i="1" s="1"/>
  <c r="D10" i="1"/>
  <c r="F10" i="1" s="1"/>
  <c r="D11" i="1"/>
  <c r="F11" i="1" s="1"/>
  <c r="D12" i="1"/>
  <c r="P12" i="1" s="1"/>
  <c r="D2" i="1"/>
  <c r="F2" i="1" s="1"/>
  <c r="H12" i="1"/>
  <c r="J12" i="1" s="1"/>
  <c r="H11" i="1"/>
  <c r="J11" i="1" s="1"/>
  <c r="H10" i="1"/>
  <c r="J10" i="1" s="1"/>
  <c r="H9" i="1"/>
  <c r="J9" i="1" s="1"/>
  <c r="H8" i="1"/>
  <c r="J8" i="1" s="1"/>
  <c r="H6" i="1"/>
  <c r="J6" i="1" s="1"/>
  <c r="H5" i="1"/>
  <c r="J5" i="1" s="1"/>
  <c r="H4" i="1"/>
  <c r="J4" i="1" s="1"/>
  <c r="H3" i="1"/>
  <c r="J3" i="1" s="1"/>
  <c r="H7" i="1"/>
  <c r="J7" i="1" s="1"/>
  <c r="H2" i="1"/>
  <c r="J2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2" i="1"/>
  <c r="I2" i="1" s="1"/>
  <c r="K2" i="1" l="1"/>
  <c r="F8" i="1"/>
  <c r="F12" i="1"/>
  <c r="P10" i="1"/>
  <c r="P11" i="1"/>
  <c r="P9" i="1"/>
  <c r="P2" i="1"/>
  <c r="P3" i="1"/>
  <c r="P4" i="1"/>
  <c r="P5" i="1"/>
  <c r="P6" i="1"/>
  <c r="P7" i="1"/>
</calcChain>
</file>

<file path=xl/sharedStrings.xml><?xml version="1.0" encoding="utf-8"?>
<sst xmlns="http://schemas.openxmlformats.org/spreadsheetml/2006/main" count="19" uniqueCount="19">
  <si>
    <t>ν (Hz)</t>
  </si>
  <si>
    <t>λ (m)</t>
  </si>
  <si>
    <r>
      <t>λ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(m)</t>
    </r>
  </si>
  <si>
    <r>
      <t>λ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(m)</t>
    </r>
  </si>
  <si>
    <r>
      <t>L</t>
    </r>
    <r>
      <rPr>
        <vertAlign val="subscript"/>
        <sz val="11"/>
        <color theme="1"/>
        <rFont val="Calibri"/>
        <family val="2"/>
        <scheme val="minor"/>
      </rPr>
      <t>tube</t>
    </r>
    <r>
      <rPr>
        <sz val="11"/>
        <color theme="1"/>
        <rFont val="Calibri"/>
        <family val="2"/>
        <scheme val="minor"/>
      </rPr>
      <t xml:space="preserve"> (m)</t>
    </r>
  </si>
  <si>
    <r>
      <t>ΔL</t>
    </r>
    <r>
      <rPr>
        <vertAlign val="subscript"/>
        <sz val="11"/>
        <color theme="1"/>
        <rFont val="Calibri"/>
        <family val="2"/>
      </rPr>
      <t>tube</t>
    </r>
    <r>
      <rPr>
        <sz val="11"/>
        <color theme="1"/>
        <rFont val="Calibri"/>
        <family val="2"/>
      </rPr>
      <t xml:space="preserve"> (m)</t>
    </r>
  </si>
  <si>
    <r>
      <t>c (m.s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</si>
  <si>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r>
      <t>Δc (m.s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</si>
  <si>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r>
      <t>ν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(Hz)</t>
    </r>
  </si>
  <si>
    <r>
      <t>ν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(Hz)</t>
    </r>
  </si>
  <si>
    <t>n</t>
  </si>
  <si>
    <t>T (s)</t>
  </si>
  <si>
    <r>
      <t>S</t>
    </r>
    <r>
      <rPr>
        <vertAlign val="subscript"/>
        <sz val="11"/>
        <color theme="1"/>
        <rFont val="Calibri"/>
        <family val="2"/>
        <scheme val="minor"/>
      </rPr>
      <t>tube,int</t>
    </r>
    <r>
      <rPr>
        <sz val="11"/>
        <color theme="1"/>
        <rFont val="Calibri"/>
        <family val="2"/>
        <scheme val="minor"/>
      </rPr>
      <t xml:space="preserve"> (m²)</t>
    </r>
  </si>
  <si>
    <r>
      <t>V</t>
    </r>
    <r>
      <rPr>
        <vertAlign val="subscript"/>
        <sz val="11"/>
        <color theme="1"/>
        <rFont val="Calibri"/>
        <family val="2"/>
        <scheme val="minor"/>
      </rPr>
      <t>tube,int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</si>
  <si>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ν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(Hz)</t>
    </r>
  </si>
  <si>
    <r>
      <t>ν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(Hz)</t>
    </r>
  </si>
  <si>
    <t>Δν (Hz)</t>
  </si>
  <si>
    <t>&lt;ν&gt; (Hz)</t>
  </si>
  <si>
    <r>
      <t>Ø</t>
    </r>
    <r>
      <rPr>
        <vertAlign val="subscript"/>
        <sz val="11"/>
        <color theme="1"/>
        <rFont val="Calibri"/>
        <family val="2"/>
        <scheme val="minor"/>
      </rPr>
      <t>tube,int</t>
    </r>
    <r>
      <rPr>
        <sz val="11"/>
        <color theme="1"/>
        <rFont val="Calibri"/>
        <family val="2"/>
        <scheme val="minor"/>
      </rPr>
      <t xml:space="preserve"> (m)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</si>
</sst>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800" b="0" i="0" baseline="0">
                <a:effectLst/>
              </a:rPr>
              <a:t>ν</a:t>
            </a:r>
            <a:r>
              <a:rPr lang="fr-FR" sz="1800" b="0" i="0" baseline="-25000">
                <a:effectLst/>
              </a:rPr>
              <a:t>exp,n</a:t>
            </a:r>
            <a:r>
              <a:rPr lang="fr-FR" sz="1800" b="0" i="0" baseline="0">
                <a:effectLst/>
              </a:rPr>
              <a:t>(</a:t>
            </a:r>
            <a:r>
              <a:rPr lang="el-GR" sz="1800" b="0" i="0" baseline="0">
                <a:effectLst/>
              </a:rPr>
              <a:t>λ</a:t>
            </a:r>
            <a:r>
              <a:rPr lang="fr-FR" sz="1800" b="0" i="0" baseline="-25000">
                <a:effectLst/>
              </a:rPr>
              <a:t>i,n</a:t>
            </a:r>
            <a:r>
              <a:rPr lang="fr-FR" sz="1800" b="0" i="0" baseline="0">
                <a:effectLst/>
              </a:rPr>
              <a:t>)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λ1 (m)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Sheet1!$G$2:$G$12</c:f>
              <c:numCache>
                <c:formatCode>General</c:formatCode>
                <c:ptCount val="11"/>
                <c:pt idx="0">
                  <c:v>3.8</c:v>
                </c:pt>
                <c:pt idx="1">
                  <c:v>1.2666666666666666</c:v>
                </c:pt>
                <c:pt idx="2">
                  <c:v>0.76</c:v>
                </c:pt>
                <c:pt idx="3">
                  <c:v>0.54285714285714282</c:v>
                </c:pt>
                <c:pt idx="4">
                  <c:v>0.42222222222222222</c:v>
                </c:pt>
                <c:pt idx="5">
                  <c:v>0.34545454545454546</c:v>
                </c:pt>
                <c:pt idx="6">
                  <c:v>0.29230769230769227</c:v>
                </c:pt>
                <c:pt idx="7">
                  <c:v>0.2533333333333333</c:v>
                </c:pt>
                <c:pt idx="8">
                  <c:v>0.22352941176470587</c:v>
                </c:pt>
                <c:pt idx="9">
                  <c:v>0.19999999999999998</c:v>
                </c:pt>
                <c:pt idx="10">
                  <c:v>0.18095238095238095</c:v>
                </c:pt>
              </c:numCache>
            </c:numRef>
          </c:xVal>
          <c:y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B2-4901-AC48-ABC1C7B7EF68}"/>
            </c:ext>
          </c:extLst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λ2 (m)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Sheet1!$H$2:$H$12</c:f>
              <c:numCache>
                <c:formatCode>General</c:formatCode>
                <c:ptCount val="11"/>
                <c:pt idx="0">
                  <c:v>1.9</c:v>
                </c:pt>
                <c:pt idx="1">
                  <c:v>0.95</c:v>
                </c:pt>
                <c:pt idx="2">
                  <c:v>0.6333333333333333</c:v>
                </c:pt>
                <c:pt idx="3">
                  <c:v>0.47499999999999998</c:v>
                </c:pt>
                <c:pt idx="4">
                  <c:v>0.38</c:v>
                </c:pt>
                <c:pt idx="5">
                  <c:v>0.31666666666666665</c:v>
                </c:pt>
                <c:pt idx="6">
                  <c:v>0.27142857142857141</c:v>
                </c:pt>
                <c:pt idx="7">
                  <c:v>0.23749999999999999</c:v>
                </c:pt>
                <c:pt idx="8">
                  <c:v>0.21111111111111111</c:v>
                </c:pt>
                <c:pt idx="9">
                  <c:v>0.19</c:v>
                </c:pt>
                <c:pt idx="10">
                  <c:v>0.17272727272727273</c:v>
                </c:pt>
              </c:numCache>
            </c:numRef>
          </c:xVal>
          <c:y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B2-4901-AC48-ABC1C7B7EF68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λ (m)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Sheet1!$F$2:$F$12</c:f>
              <c:numCache>
                <c:formatCode>General</c:formatCode>
                <c:ptCount val="11"/>
                <c:pt idx="0">
                  <c:v>2.5407407407407407</c:v>
                </c:pt>
                <c:pt idx="1">
                  <c:v>1.4752688172043011</c:v>
                </c:pt>
                <c:pt idx="2">
                  <c:v>0.90263157894736845</c:v>
                </c:pt>
                <c:pt idx="3">
                  <c:v>0.61801801801801803</c:v>
                </c:pt>
                <c:pt idx="4">
                  <c:v>0.47310344827586209</c:v>
                </c:pt>
                <c:pt idx="5">
                  <c:v>0.37796143250688707</c:v>
                </c:pt>
                <c:pt idx="6">
                  <c:v>0.31685912240184755</c:v>
                </c:pt>
                <c:pt idx="7">
                  <c:v>0.2722222222222222</c:v>
                </c:pt>
                <c:pt idx="8">
                  <c:v>0.23778162911611786</c:v>
                </c:pt>
                <c:pt idx="9">
                  <c:v>0.21271317829457365</c:v>
                </c:pt>
                <c:pt idx="10">
                  <c:v>0.19108635097493037</c:v>
                </c:pt>
              </c:numCache>
            </c:numRef>
          </c:xVal>
          <c:y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B2-4901-AC48-ABC1C7B7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746816"/>
        <c:axId val="243749440"/>
      </c:scatterChart>
      <c:valAx>
        <c:axId val="24374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λ</a:t>
                </a:r>
                <a:r>
                  <a:rPr lang="fr-FR" baseline="-25000"/>
                  <a:t>i,n</a:t>
                </a:r>
                <a:r>
                  <a:rPr lang="fr-FR"/>
                  <a:t>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3749440"/>
        <c:crosses val="autoZero"/>
        <c:crossBetween val="midCat"/>
      </c:valAx>
      <c:valAx>
        <c:axId val="243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ν</a:t>
                </a:r>
                <a:r>
                  <a:rPr lang="fr-FR" baseline="-25000"/>
                  <a:t>exp,n</a:t>
                </a:r>
                <a:r>
                  <a:rPr lang="el-GR"/>
                  <a:t> (</a:t>
                </a:r>
                <a:r>
                  <a:rPr lang="fr-FR"/>
                  <a:t>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374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800" b="0" i="0" baseline="0">
                <a:effectLst/>
              </a:rPr>
              <a:t>ν</a:t>
            </a:r>
            <a:r>
              <a:rPr lang="fr-FR" sz="1800" b="0" i="0" baseline="-25000">
                <a:effectLst/>
              </a:rPr>
              <a:t>exp,n</a:t>
            </a:r>
            <a:r>
              <a:rPr lang="fr-FR" sz="1800" b="0" i="0" baseline="0">
                <a:effectLst/>
              </a:rPr>
              <a:t>(</a:t>
            </a:r>
            <a:r>
              <a:rPr lang="el-GR" sz="1400" b="0" i="0" u="none" strike="noStrike" baseline="0">
                <a:effectLst/>
              </a:rPr>
              <a:t>ν</a:t>
            </a:r>
            <a:r>
              <a:rPr lang="fr-FR" sz="1800" b="0" i="0" baseline="-25000">
                <a:effectLst/>
              </a:rPr>
              <a:t>i,n</a:t>
            </a:r>
            <a:r>
              <a:rPr lang="fr-FR" sz="1800" b="0" i="0" baseline="0">
                <a:effectLst/>
              </a:rPr>
              <a:t>)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ν1 (Hz)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Sheet1!$I$2:$I$12</c:f>
              <c:numCache>
                <c:formatCode>General</c:formatCode>
                <c:ptCount val="11"/>
                <c:pt idx="0">
                  <c:v>90.26315789473685</c:v>
                </c:pt>
                <c:pt idx="1">
                  <c:v>270.78947368421052</c:v>
                </c:pt>
                <c:pt idx="2">
                  <c:v>451.31578947368422</c:v>
                </c:pt>
                <c:pt idx="3">
                  <c:v>631.84210526315792</c:v>
                </c:pt>
                <c:pt idx="4">
                  <c:v>812.36842105263156</c:v>
                </c:pt>
                <c:pt idx="5">
                  <c:v>992.8947368421052</c:v>
                </c:pt>
                <c:pt idx="6">
                  <c:v>1173.4210526315792</c:v>
                </c:pt>
                <c:pt idx="7">
                  <c:v>1353.9473684210527</c:v>
                </c:pt>
                <c:pt idx="8">
                  <c:v>1534.4736842105265</c:v>
                </c:pt>
                <c:pt idx="9">
                  <c:v>1715.0000000000002</c:v>
                </c:pt>
                <c:pt idx="10">
                  <c:v>1895.5263157894738</c:v>
                </c:pt>
              </c:numCache>
            </c:numRef>
          </c:xVal>
          <c:y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7F-4505-B773-23361C070567}"/>
            </c:ext>
          </c:extLst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ν2 (Hz)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Sheet1!$J$2:$J$12</c:f>
              <c:numCache>
                <c:formatCode>General</c:formatCode>
                <c:ptCount val="11"/>
                <c:pt idx="0">
                  <c:v>180.5263157894737</c:v>
                </c:pt>
                <c:pt idx="1">
                  <c:v>361.0526315789474</c:v>
                </c:pt>
                <c:pt idx="2">
                  <c:v>541.57894736842104</c:v>
                </c:pt>
                <c:pt idx="3">
                  <c:v>722.1052631578948</c:v>
                </c:pt>
                <c:pt idx="4">
                  <c:v>902.63157894736844</c:v>
                </c:pt>
                <c:pt idx="5">
                  <c:v>1083.1578947368421</c:v>
                </c:pt>
                <c:pt idx="6">
                  <c:v>1263.6842105263158</c:v>
                </c:pt>
                <c:pt idx="7">
                  <c:v>1444.2105263157896</c:v>
                </c:pt>
                <c:pt idx="8">
                  <c:v>1624.7368421052631</c:v>
                </c:pt>
                <c:pt idx="9">
                  <c:v>1805.2631578947369</c:v>
                </c:pt>
                <c:pt idx="10">
                  <c:v>1985.7894736842104</c:v>
                </c:pt>
              </c:numCache>
            </c:numRef>
          </c:xVal>
          <c:y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7F-4505-B773-23361C070567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ν (Hz)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xVal>
          <c:yVal>
            <c:numRef>
              <c:f>Sheet1!$D$2:$D$12</c:f>
              <c:numCache>
                <c:formatCode>General</c:formatCode>
                <c:ptCount val="11"/>
                <c:pt idx="0">
                  <c:v>135</c:v>
                </c:pt>
                <c:pt idx="1">
                  <c:v>232.5</c:v>
                </c:pt>
                <c:pt idx="2">
                  <c:v>380</c:v>
                </c:pt>
                <c:pt idx="3">
                  <c:v>555</c:v>
                </c:pt>
                <c:pt idx="4">
                  <c:v>725</c:v>
                </c:pt>
                <c:pt idx="5">
                  <c:v>907.5</c:v>
                </c:pt>
                <c:pt idx="6">
                  <c:v>1082.5</c:v>
                </c:pt>
                <c:pt idx="7">
                  <c:v>1260</c:v>
                </c:pt>
                <c:pt idx="8">
                  <c:v>1442.5</c:v>
                </c:pt>
                <c:pt idx="9">
                  <c:v>1612.5</c:v>
                </c:pt>
                <c:pt idx="10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7F-4505-B773-23361C070567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312149296"/>
        <c:axId val="312143392"/>
      </c:scatterChart>
      <c:valAx>
        <c:axId val="31214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ν</a:t>
                </a:r>
                <a:r>
                  <a:rPr lang="fr-FR" sz="1000" b="0" i="0" u="none" strike="noStrike" baseline="-25000">
                    <a:effectLst/>
                  </a:rPr>
                  <a:t>i,n</a:t>
                </a:r>
                <a:r>
                  <a:rPr lang="fr-FR"/>
                  <a:t>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143392"/>
        <c:crosses val="autoZero"/>
        <c:crossBetween val="midCat"/>
      </c:valAx>
      <c:valAx>
        <c:axId val="31214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ν</a:t>
                </a:r>
                <a:r>
                  <a:rPr lang="fr-FR" sz="1000" b="0" i="0" u="none" strike="noStrike" baseline="-25000">
                    <a:effectLst/>
                  </a:rPr>
                  <a:t>exp,n</a:t>
                </a:r>
                <a:r>
                  <a:rPr lang="fr-FR"/>
                  <a:t>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149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800" b="0" i="0" baseline="0">
                <a:effectLst/>
              </a:rPr>
              <a:t>ν</a:t>
            </a:r>
            <a:r>
              <a:rPr lang="fr-FR" sz="1800" b="0" i="0" baseline="-25000">
                <a:effectLst/>
              </a:rPr>
              <a:t>exp,n</a:t>
            </a:r>
            <a:r>
              <a:rPr lang="fr-FR" sz="1800" b="0" i="0" baseline="0">
                <a:effectLst/>
              </a:rPr>
              <a:t>(</a:t>
            </a:r>
            <a:r>
              <a:rPr lang="el-GR" sz="1400" b="0" i="0" u="none" strike="noStrike" baseline="0">
                <a:effectLst/>
              </a:rPr>
              <a:t>ν</a:t>
            </a:r>
            <a:r>
              <a:rPr lang="fr-FR" sz="1800" b="0" i="0" u="none" strike="noStrike" baseline="-25000">
                <a:effectLst/>
              </a:rPr>
              <a:t>2,n-1</a:t>
            </a:r>
            <a:r>
              <a:rPr lang="fr-FR" sz="1800" b="0" i="0" baseline="0">
                <a:effectLst/>
              </a:rPr>
              <a:t>)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Sheet1!$J$1</c:f>
              <c:strCache>
                <c:ptCount val="1"/>
                <c:pt idx="0">
                  <c:v>ν2 (Hz)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562110673665792"/>
                  <c:y val="-0.161921478565179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6289151356080492"/>
                  <c:y val="-3.22918489355497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Sheet1!$J$2:$J$11</c:f>
              <c:numCache>
                <c:formatCode>General</c:formatCode>
                <c:ptCount val="10"/>
                <c:pt idx="0">
                  <c:v>180.5263157894737</c:v>
                </c:pt>
                <c:pt idx="1">
                  <c:v>361.0526315789474</c:v>
                </c:pt>
                <c:pt idx="2">
                  <c:v>541.57894736842104</c:v>
                </c:pt>
                <c:pt idx="3">
                  <c:v>722.1052631578948</c:v>
                </c:pt>
                <c:pt idx="4">
                  <c:v>902.63157894736844</c:v>
                </c:pt>
                <c:pt idx="5">
                  <c:v>1083.1578947368421</c:v>
                </c:pt>
                <c:pt idx="6">
                  <c:v>1263.6842105263158</c:v>
                </c:pt>
                <c:pt idx="7">
                  <c:v>1444.2105263157896</c:v>
                </c:pt>
                <c:pt idx="8">
                  <c:v>1624.7368421052631</c:v>
                </c:pt>
                <c:pt idx="9">
                  <c:v>1805.2631578947369</c:v>
                </c:pt>
              </c:numCache>
            </c:numRef>
          </c:xVal>
          <c:yVal>
            <c:numRef>
              <c:f>Sheet1!$D$3:$D$12</c:f>
              <c:numCache>
                <c:formatCode>General</c:formatCode>
                <c:ptCount val="10"/>
                <c:pt idx="0">
                  <c:v>232.5</c:v>
                </c:pt>
                <c:pt idx="1">
                  <c:v>380</c:v>
                </c:pt>
                <c:pt idx="2">
                  <c:v>555</c:v>
                </c:pt>
                <c:pt idx="3">
                  <c:v>725</c:v>
                </c:pt>
                <c:pt idx="4">
                  <c:v>907.5</c:v>
                </c:pt>
                <c:pt idx="5">
                  <c:v>1082.5</c:v>
                </c:pt>
                <c:pt idx="6">
                  <c:v>1260</c:v>
                </c:pt>
                <c:pt idx="7">
                  <c:v>1442.5</c:v>
                </c:pt>
                <c:pt idx="8">
                  <c:v>1612.5</c:v>
                </c:pt>
                <c:pt idx="9">
                  <c:v>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5B-4740-A036-D2DE73C9B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149296"/>
        <c:axId val="312143392"/>
      </c:scatterChart>
      <c:valAx>
        <c:axId val="31214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ν</a:t>
                </a:r>
                <a:r>
                  <a:rPr lang="fr-FR" sz="1000" b="0" i="0" u="none" strike="noStrike" baseline="-25000">
                    <a:effectLst/>
                  </a:rPr>
                  <a:t>2,n-1</a:t>
                </a:r>
                <a:r>
                  <a:rPr lang="fr-FR" baseline="-25000"/>
                  <a:t> </a:t>
                </a:r>
                <a:r>
                  <a:rPr lang="fr-FR"/>
                  <a:t>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143392"/>
        <c:crosses val="autoZero"/>
        <c:crossBetween val="midCat"/>
      </c:valAx>
      <c:valAx>
        <c:axId val="31214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ν</a:t>
                </a:r>
                <a:r>
                  <a:rPr lang="fr-FR" sz="1000" b="0" i="0" u="none" strike="noStrike" baseline="-25000">
                    <a:effectLst/>
                  </a:rPr>
                  <a:t>exp,n</a:t>
                </a:r>
                <a:r>
                  <a:rPr lang="fr-FR" baseline="-25000"/>
                  <a:t> </a:t>
                </a:r>
                <a:r>
                  <a:rPr lang="fr-FR"/>
                  <a:t>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2149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4761</xdr:rowOff>
    </xdr:from>
    <xdr:to>
      <xdr:col>7</xdr:col>
      <xdr:colOff>304800</xdr:colOff>
      <xdr:row>26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309562</xdr:colOff>
      <xdr:row>12</xdr:row>
      <xdr:rowOff>4762</xdr:rowOff>
    </xdr:from>
    <xdr:to>
      <xdr:col>14</xdr:col>
      <xdr:colOff>538162</xdr:colOff>
      <xdr:row>26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114299</xdr:colOff>
      <xdr:row>0</xdr:row>
      <xdr:rowOff>90486</xdr:rowOff>
    </xdr:from>
    <xdr:ext cx="1690719" cy="28879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9944099" y="90486"/>
              <a:ext cx="1690719" cy="288797"/>
            </a:xfrm>
            <a:prstGeom prst="rect">
              <a:avLst/>
            </a:prstGeom>
            <a:ln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m:rPr>
                        <m:sty m:val="p"/>
                      </m:rPr>
                      <a:rPr lang="el-GR" sz="1100" b="0" i="1">
                        <a:latin typeface="Cambria Math" panose="02040503050406030204" pitchFamily="18" charset="0"/>
                      </a:rPr>
                      <m:t>λ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</a:rPr>
                      <m:t>2,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</a:rPr>
                      <m:t>𝑛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↔ </m:t>
                    </m:r>
                    <m:r>
                      <m:rPr>
                        <m:sty m:val="p"/>
                      </m:rPr>
                      <a:rPr lang="el-G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ν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2,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9944099" y="90486"/>
              <a:ext cx="1690719" cy="288797"/>
            </a:xfrm>
            <a:prstGeom prst="rect">
              <a:avLst/>
            </a:prstGeom>
            <a:ln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𝐿=𝑛/2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l-GR" sz="1100" b="0" i="0">
                  <a:latin typeface="Cambria Math" panose="02040503050406030204" pitchFamily="18" charset="0"/>
                </a:rPr>
                <a:t>λ</a:t>
              </a:r>
              <a:r>
                <a:rPr lang="fr-FR" sz="1100" b="0" i="0" baseline="-25000">
                  <a:latin typeface="Cambria Math" panose="02040503050406030204" pitchFamily="18" charset="0"/>
                </a:rPr>
                <a:t>2,𝑛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↔ 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ν</a:t>
              </a:r>
              <a:r>
                <a:rPr lang="fr-FR" sz="11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2,𝑛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 𝑛/2∙𝑐/𝐿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16</xdr:col>
      <xdr:colOff>104775</xdr:colOff>
      <xdr:row>2</xdr:row>
      <xdr:rowOff>85725</xdr:rowOff>
    </xdr:from>
    <xdr:ext cx="2483885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9934575" y="514350"/>
              <a:ext cx="2483885" cy="380361"/>
            </a:xfrm>
            <a:prstGeom prst="rect">
              <a:avLst/>
            </a:prstGeom>
            <a:ln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𝑛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den>
                        </m:f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1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4</m:t>
                            </m:r>
                          </m:den>
                        </m:f>
                      </m:e>
                    </m:d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m:rPr>
                        <m:sty m:val="p"/>
                      </m:rPr>
                      <a:rPr lang="el-GR" sz="1100" b="0" i="1">
                        <a:latin typeface="Cambria Math" panose="02040503050406030204" pitchFamily="18" charset="0"/>
                      </a:rPr>
                      <m:t>λ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</a:rPr>
                      <m:t>1,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</a:rPr>
                      <m:t>𝑛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↔ </m:t>
                    </m:r>
                    <m:r>
                      <m:rPr>
                        <m:sty m:val="p"/>
                      </m:rPr>
                      <a:rPr lang="el-G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ν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1,</m:t>
                    </m:r>
                    <m:r>
                      <a:rPr lang="fr-FR" sz="1100" b="0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d>
                      <m:d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𝑛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den>
                        </m:f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1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4</m:t>
                            </m:r>
                          </m:den>
                        </m:f>
                      </m:e>
                    </m:d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9934575" y="514350"/>
              <a:ext cx="2483885" cy="380361"/>
            </a:xfrm>
            <a:prstGeom prst="rect">
              <a:avLst/>
            </a:prstGeom>
            <a:ln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𝐿=(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𝑛/2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1/4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l-GR" sz="1100" b="0" i="0">
                  <a:latin typeface="Cambria Math" panose="02040503050406030204" pitchFamily="18" charset="0"/>
                </a:rPr>
                <a:t>λ</a:t>
              </a:r>
              <a:r>
                <a:rPr lang="fr-FR" sz="1100" b="0" i="0" baseline="-25000">
                  <a:latin typeface="Cambria Math" panose="02040503050406030204" pitchFamily="18" charset="0"/>
                </a:rPr>
                <a:t>1,𝑛</a:t>
              </a:r>
              <a:r>
                <a:rPr lang="fr-FR" sz="1100" b="0" i="0">
                  <a:latin typeface="Cambria Math" panose="02040503050406030204" pitchFamily="18" charset="0"/>
                </a:rPr>
                <a:t> 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↔ 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ν</a:t>
              </a:r>
              <a:r>
                <a:rPr lang="fr-FR" sz="11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1,𝑛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(𝑛/2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1/4)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∙𝑐/𝐿</a:t>
              </a:r>
              <a:endParaRPr lang="fr-FR" sz="1100"/>
            </a:p>
          </xdr:txBody>
        </xdr:sp>
      </mc:Fallback>
    </mc:AlternateContent>
    <xdr:clientData/>
  </xdr:oneCellAnchor>
  <xdr:twoCellAnchor>
    <xdr:from>
      <xdr:col>14</xdr:col>
      <xdr:colOff>533400</xdr:colOff>
      <xdr:row>12</xdr:row>
      <xdr:rowOff>0</xdr:rowOff>
    </xdr:from>
    <xdr:to>
      <xdr:col>22</xdr:col>
      <xdr:colOff>228600</xdr:colOff>
      <xdr:row>26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N10" sqref="N10"/>
    </sheetView>
  </sheetViews>
  <sheetFormatPr defaultRowHeight="15" x14ac:dyDescent="0.25"/>
  <cols>
    <col min="1" max="1" width="9.140625" customWidth="1"/>
    <col min="8" max="8" width="9.140625" customWidth="1"/>
    <col min="10" max="10" width="10.28515625" customWidth="1"/>
  </cols>
  <sheetData>
    <row r="1" spans="1:18" ht="18.75" x14ac:dyDescent="0.35">
      <c r="A1" t="s">
        <v>10</v>
      </c>
      <c r="B1" t="s">
        <v>14</v>
      </c>
      <c r="C1" t="s">
        <v>15</v>
      </c>
      <c r="D1" s="1" t="s">
        <v>0</v>
      </c>
      <c r="E1" s="1" t="s">
        <v>16</v>
      </c>
      <c r="F1" s="1" t="s">
        <v>1</v>
      </c>
      <c r="G1" s="1" t="s">
        <v>3</v>
      </c>
      <c r="H1" t="s">
        <v>2</v>
      </c>
      <c r="I1" t="s">
        <v>8</v>
      </c>
      <c r="J1" t="s">
        <v>9</v>
      </c>
      <c r="K1" t="s">
        <v>17</v>
      </c>
      <c r="L1" t="s">
        <v>4</v>
      </c>
      <c r="M1" s="1" t="s">
        <v>5</v>
      </c>
      <c r="N1" s="1" t="s">
        <v>6</v>
      </c>
      <c r="O1" s="1" t="s">
        <v>7</v>
      </c>
      <c r="P1" s="1" t="s">
        <v>11</v>
      </c>
    </row>
    <row r="2" spans="1:18" x14ac:dyDescent="0.25">
      <c r="A2">
        <v>1</v>
      </c>
      <c r="B2">
        <v>125</v>
      </c>
      <c r="C2">
        <v>145</v>
      </c>
      <c r="D2">
        <f>(B2+C2)/2</f>
        <v>135</v>
      </c>
      <c r="E2">
        <f>(C2-B2)/2</f>
        <v>10</v>
      </c>
      <c r="F2">
        <f>N2/D2</f>
        <v>2.5407407407407407</v>
      </c>
      <c r="G2">
        <f>4*L2/(2*A2-1)</f>
        <v>3.8</v>
      </c>
      <c r="H2">
        <f>2*L2/A2</f>
        <v>1.9</v>
      </c>
      <c r="I2">
        <f>N2/G2</f>
        <v>90.26315789473685</v>
      </c>
      <c r="J2">
        <f>N2/H2</f>
        <v>180.5263157894737</v>
      </c>
      <c r="K2">
        <f>(I2+J2)/2</f>
        <v>135.39473684210526</v>
      </c>
      <c r="L2">
        <v>0.95</v>
      </c>
      <c r="M2">
        <v>0.01</v>
      </c>
      <c r="N2">
        <v>343</v>
      </c>
      <c r="O2">
        <v>5</v>
      </c>
      <c r="P2">
        <f>1/D2</f>
        <v>7.4074074074074077E-3</v>
      </c>
    </row>
    <row r="3" spans="1:18" ht="15" customHeight="1" x14ac:dyDescent="0.35">
      <c r="A3">
        <v>2</v>
      </c>
      <c r="B3">
        <v>215</v>
      </c>
      <c r="C3">
        <v>250</v>
      </c>
      <c r="D3">
        <f t="shared" ref="D3:D12" si="0">(B3+C3)/2</f>
        <v>232.5</v>
      </c>
      <c r="E3">
        <f t="shared" ref="E3:E12" si="1">(C3-B3)/2</f>
        <v>17.5</v>
      </c>
      <c r="F3">
        <f>N2/D3</f>
        <v>1.4752688172043011</v>
      </c>
      <c r="G3">
        <f>4*L2/(2*A3-1)</f>
        <v>1.2666666666666666</v>
      </c>
      <c r="H3">
        <f>2*L2/A3</f>
        <v>0.95</v>
      </c>
      <c r="I3">
        <f>N2/G3</f>
        <v>270.78947368421052</v>
      </c>
      <c r="J3">
        <f>N2/H3</f>
        <v>361.0526315789474</v>
      </c>
      <c r="L3" t="s">
        <v>18</v>
      </c>
      <c r="P3">
        <f>1/D3</f>
        <v>4.3010752688172043E-3</v>
      </c>
    </row>
    <row r="4" spans="1:18" x14ac:dyDescent="0.25">
      <c r="A4">
        <v>3</v>
      </c>
      <c r="B4">
        <v>365</v>
      </c>
      <c r="C4">
        <v>395</v>
      </c>
      <c r="D4">
        <f t="shared" si="0"/>
        <v>380</v>
      </c>
      <c r="E4">
        <f t="shared" si="1"/>
        <v>15</v>
      </c>
      <c r="F4">
        <f>N2/D4</f>
        <v>0.90263157894736845</v>
      </c>
      <c r="G4">
        <f>4*L2/(2*A4-1)</f>
        <v>0.76</v>
      </c>
      <c r="H4">
        <f>2*L2/A4</f>
        <v>0.6333333333333333</v>
      </c>
      <c r="I4">
        <f>N2/G4</f>
        <v>451.31578947368422</v>
      </c>
      <c r="J4">
        <f>N2/H4</f>
        <v>541.57894736842104</v>
      </c>
      <c r="L4">
        <v>6.3E-2</v>
      </c>
      <c r="P4">
        <f>1/D4</f>
        <v>2.631578947368421E-3</v>
      </c>
    </row>
    <row r="5" spans="1:18" ht="15" customHeight="1" x14ac:dyDescent="0.35">
      <c r="A5">
        <v>4</v>
      </c>
      <c r="B5">
        <v>545</v>
      </c>
      <c r="C5">
        <v>565</v>
      </c>
      <c r="D5">
        <f t="shared" si="0"/>
        <v>555</v>
      </c>
      <c r="E5">
        <f t="shared" si="1"/>
        <v>10</v>
      </c>
      <c r="F5">
        <f>N2/D5</f>
        <v>0.61801801801801803</v>
      </c>
      <c r="G5">
        <f>4*L2/(2*A5-1)</f>
        <v>0.54285714285714282</v>
      </c>
      <c r="H5">
        <f>2*L2/A5</f>
        <v>0.47499999999999998</v>
      </c>
      <c r="I5">
        <f>N2/G5</f>
        <v>631.84210526315792</v>
      </c>
      <c r="J5">
        <f>N2/H5</f>
        <v>722.1052631578948</v>
      </c>
      <c r="L5" t="s">
        <v>12</v>
      </c>
      <c r="P5">
        <f>1/D5</f>
        <v>1.8018018018018018E-3</v>
      </c>
    </row>
    <row r="6" spans="1:18" x14ac:dyDescent="0.25">
      <c r="A6">
        <v>5</v>
      </c>
      <c r="B6">
        <v>715</v>
      </c>
      <c r="C6">
        <v>735</v>
      </c>
      <c r="D6">
        <f t="shared" si="0"/>
        <v>725</v>
      </c>
      <c r="E6">
        <f t="shared" si="1"/>
        <v>10</v>
      </c>
      <c r="F6">
        <f>N2/D6</f>
        <v>0.47310344827586209</v>
      </c>
      <c r="G6">
        <f>4*L2/(2*A6-1)</f>
        <v>0.42222222222222222</v>
      </c>
      <c r="H6">
        <f>2*L2/A6</f>
        <v>0.38</v>
      </c>
      <c r="I6">
        <f>N2/G6</f>
        <v>812.36842105263156</v>
      </c>
      <c r="J6">
        <f>N2/H6</f>
        <v>902.63157894736844</v>
      </c>
      <c r="L6">
        <f>PI()*L4^2/4</f>
        <v>3.1172453105244723E-3</v>
      </c>
      <c r="P6">
        <f>1/D6</f>
        <v>1.3793103448275861E-3</v>
      </c>
    </row>
    <row r="7" spans="1:18" ht="15" customHeight="1" x14ac:dyDescent="0.35">
      <c r="A7">
        <v>6</v>
      </c>
      <c r="B7">
        <v>900</v>
      </c>
      <c r="C7">
        <v>915</v>
      </c>
      <c r="D7">
        <f t="shared" si="0"/>
        <v>907.5</v>
      </c>
      <c r="E7">
        <f t="shared" si="1"/>
        <v>7.5</v>
      </c>
      <c r="F7">
        <f>N2/D7</f>
        <v>0.37796143250688707</v>
      </c>
      <c r="G7">
        <f>4*L2/(2*A7-1)</f>
        <v>0.34545454545454546</v>
      </c>
      <c r="H7">
        <f>2*L2/A7</f>
        <v>0.31666666666666665</v>
      </c>
      <c r="I7">
        <f>N2/G7</f>
        <v>992.8947368421052</v>
      </c>
      <c r="J7">
        <f>N2/H7</f>
        <v>1083.1578947368421</v>
      </c>
      <c r="L7" t="s">
        <v>13</v>
      </c>
      <c r="P7">
        <f>1/D7</f>
        <v>1.1019283746556473E-3</v>
      </c>
    </row>
    <row r="8" spans="1:18" x14ac:dyDescent="0.25">
      <c r="A8">
        <v>7</v>
      </c>
      <c r="B8">
        <v>1075</v>
      </c>
      <c r="C8">
        <v>1090</v>
      </c>
      <c r="D8">
        <f t="shared" si="0"/>
        <v>1082.5</v>
      </c>
      <c r="E8">
        <f t="shared" si="1"/>
        <v>7.5</v>
      </c>
      <c r="F8">
        <f>N2/D8</f>
        <v>0.31685912240184755</v>
      </c>
      <c r="G8">
        <f>4*L2/(2*A8-1)</f>
        <v>0.29230769230769227</v>
      </c>
      <c r="H8">
        <f>2*L2/A8</f>
        <v>0.27142857142857141</v>
      </c>
      <c r="I8">
        <f>N2/G8</f>
        <v>1173.4210526315792</v>
      </c>
      <c r="J8">
        <f>N2/H8</f>
        <v>1263.6842105263158</v>
      </c>
      <c r="L8">
        <f>L2*L6</f>
        <v>2.9613830449982483E-3</v>
      </c>
      <c r="P8">
        <f>1/D8</f>
        <v>9.2378752886836026E-4</v>
      </c>
    </row>
    <row r="9" spans="1:18" x14ac:dyDescent="0.25">
      <c r="A9">
        <v>8</v>
      </c>
      <c r="B9">
        <v>1255</v>
      </c>
      <c r="C9">
        <v>1265</v>
      </c>
      <c r="D9">
        <f t="shared" si="0"/>
        <v>1260</v>
      </c>
      <c r="E9">
        <f t="shared" si="1"/>
        <v>5</v>
      </c>
      <c r="F9">
        <f>N2/D9</f>
        <v>0.2722222222222222</v>
      </c>
      <c r="G9">
        <f>4*L2/(2*A9-1)</f>
        <v>0.2533333333333333</v>
      </c>
      <c r="H9">
        <f>2*L2/A9</f>
        <v>0.23749999999999999</v>
      </c>
      <c r="I9">
        <f>N2/G9</f>
        <v>1353.9473684210527</v>
      </c>
      <c r="J9">
        <f>N2/H9</f>
        <v>1444.2105263157896</v>
      </c>
      <c r="P9">
        <f>1/D9</f>
        <v>7.9365079365079365E-4</v>
      </c>
    </row>
    <row r="10" spans="1:18" x14ac:dyDescent="0.25">
      <c r="A10">
        <v>9</v>
      </c>
      <c r="B10">
        <v>1435</v>
      </c>
      <c r="C10">
        <v>1450</v>
      </c>
      <c r="D10">
        <f t="shared" si="0"/>
        <v>1442.5</v>
      </c>
      <c r="E10">
        <f t="shared" si="1"/>
        <v>7.5</v>
      </c>
      <c r="F10">
        <f>N2/D10</f>
        <v>0.23778162911611786</v>
      </c>
      <c r="G10">
        <f>4*L2/(2*A10-1)</f>
        <v>0.22352941176470587</v>
      </c>
      <c r="H10">
        <f>2*L2/A10</f>
        <v>0.21111111111111111</v>
      </c>
      <c r="I10">
        <f>N2/G10</f>
        <v>1534.4736842105265</v>
      </c>
      <c r="J10">
        <f>N2/H10</f>
        <v>1624.7368421052631</v>
      </c>
      <c r="P10">
        <f>1/D10</f>
        <v>6.932409012131716E-4</v>
      </c>
    </row>
    <row r="11" spans="1:18" x14ac:dyDescent="0.25">
      <c r="A11">
        <v>10</v>
      </c>
      <c r="B11">
        <v>1600</v>
      </c>
      <c r="C11">
        <v>1625</v>
      </c>
      <c r="D11">
        <f t="shared" si="0"/>
        <v>1612.5</v>
      </c>
      <c r="E11">
        <f t="shared" si="1"/>
        <v>12.5</v>
      </c>
      <c r="F11">
        <f>N2/D11</f>
        <v>0.21271317829457365</v>
      </c>
      <c r="G11">
        <f>4*L2/(2*A11-1)</f>
        <v>0.19999999999999998</v>
      </c>
      <c r="H11">
        <f>2*L2/A11</f>
        <v>0.19</v>
      </c>
      <c r="I11">
        <f>N2/G11</f>
        <v>1715.0000000000002</v>
      </c>
      <c r="J11">
        <f>N2/H11</f>
        <v>1805.2631578947369</v>
      </c>
      <c r="P11">
        <f>1/D11</f>
        <v>6.2015503875968996E-4</v>
      </c>
    </row>
    <row r="12" spans="1:18" x14ac:dyDescent="0.25">
      <c r="A12">
        <v>11</v>
      </c>
      <c r="B12">
        <v>1785</v>
      </c>
      <c r="C12">
        <v>1805</v>
      </c>
      <c r="D12">
        <f t="shared" si="0"/>
        <v>1795</v>
      </c>
      <c r="E12">
        <f t="shared" si="1"/>
        <v>10</v>
      </c>
      <c r="F12">
        <f>N2/D12</f>
        <v>0.19108635097493037</v>
      </c>
      <c r="G12">
        <f>4*L2/(2*A12-1)</f>
        <v>0.18095238095238095</v>
      </c>
      <c r="H12">
        <f>2*L2/A12</f>
        <v>0.17272727272727273</v>
      </c>
      <c r="I12">
        <f>N2/G12</f>
        <v>1895.5263157894738</v>
      </c>
      <c r="J12">
        <f>N2/H12</f>
        <v>1985.7894736842104</v>
      </c>
      <c r="P12">
        <f>1/D12</f>
        <v>5.5710306406685239E-4</v>
      </c>
    </row>
    <row r="16" spans="1:18" x14ac:dyDescent="0.25">
      <c r="R1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Tenebrax Tenebropolis</dc:creator>
  <cp:lastModifiedBy>Tenebrax Tenebropolis</cp:lastModifiedBy>
  <dcterms:created xsi:type="dcterms:W3CDTF">2017-02-23T23:17:00Z</dcterms:created>
  <dcterms:modified xsi:type="dcterms:W3CDTF">2017-02-26T13:53:17Z</dcterms:modified>
</cp:coreProperties>
</file>